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igh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0E1016"/>
      <sz val="10"/>
    </font>
    <font>
      <name val="Calibri"/>
      <color rgb="00E4DED7"/>
      <sz val="10"/>
    </font>
    <font>
      <name val="Calibri"/>
      <i val="1"/>
      <color rgb="0095979D"/>
      <sz val="8.5"/>
    </font>
    <font>
      <name val="Calibri"/>
      <b val="1"/>
      <color rgb="00E4DED7"/>
      <sz val="20"/>
    </font>
    <font>
      <name val="Calibri"/>
      <color rgb="0095979D"/>
      <sz val="10"/>
    </font>
    <font>
      <name val="Calibri"/>
      <color rgb="0095979D"/>
      <sz val="9"/>
    </font>
    <font>
      <name val="Calibri"/>
      <b val="1"/>
      <color rgb="00FFAA40"/>
      <sz val="24"/>
    </font>
    <font>
      <name val="Calibri"/>
      <b val="1"/>
      <color rgb="00FFAA40"/>
      <sz val="11"/>
    </font>
  </fonts>
  <fills count="4">
    <fill>
      <patternFill/>
    </fill>
    <fill>
      <patternFill patternType="gray125"/>
    </fill>
    <fill>
      <patternFill patternType="solid">
        <fgColor rgb="00FFAA40"/>
      </patternFill>
    </fill>
    <fill>
      <patternFill patternType="solid">
        <fgColor rgb="001A1E29"/>
      </patternFill>
    </fill>
  </fills>
  <borders count="2">
    <border>
      <left/>
      <right/>
      <top/>
      <bottom/>
      <diagonal/>
    </border>
    <border>
      <left style="thin">
        <color rgb="002A2F3D"/>
      </left>
      <right style="thin">
        <color rgb="002A2F3D"/>
      </right>
      <top style="thin">
        <color rgb="002A2F3D"/>
      </top>
      <bottom style="thin">
        <color rgb="002A2F3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  <xf numFmtId="4" fontId="2" fillId="3" borderId="1" pivotButton="0" quotePrefix="0" xfId="0"/>
    <xf numFmtId="0" fontId="2" fillId="0" borderId="1" pivotButton="0" quotePrefix="0" xfId="0"/>
    <xf numFmtId="4" fontId="2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3" fontId="7" fillId="3" borderId="0" pivotButton="0" quotePrefix="0" xfId="0"/>
    <xf numFmtId="4" fontId="7" fillId="3" borderId="0" pivotButton="0" quotePrefix="0" xfId="0"/>
    <xf numFmtId="164" fontId="7" fillId="3" borderId="0" pivotButton="0" quotePrefix="0" xfId="0"/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International arrivals 1996–2020 (millions)</a:t>
            </a:r>
          </a:p>
        </rich>
      </tx>
    </title>
    <plotArea>
      <lineChart>
        <grouping val="standard"/>
        <ser>
          <idx val="0"/>
          <order val="0"/>
          <tx>
            <strRef>
              <f>'Data'!B1</f>
            </strRef>
          </tx>
          <spPr>
            <a:ln xmlns:a="http://schemas.openxmlformats.org/drawingml/2006/main" w="22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'Data'!$A$2:$A$26</f>
            </numRef>
          </cat>
          <val>
            <numRef>
              <f>'Data'!$B$2:$B$26</f>
            </numRef>
          </val>
          <smooth val="0"/>
        </ser>
        <ser>
          <idx val="1"/>
          <order val="1"/>
          <tx>
            <strRef>
              <f>'Data'!C1</f>
            </strRef>
          </tx>
          <spPr>
            <a:ln xmlns:a="http://schemas.openxmlformats.org/drawingml/2006/main" w="22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'Data'!$A$2:$A$26</f>
            </numRef>
          </cat>
          <val>
            <numRef>
              <f>'Data'!$C$2:$C$26</f>
            </numRef>
          </val>
          <smooth val="0"/>
        </ser>
        <ser>
          <idx val="2"/>
          <order val="2"/>
          <tx>
            <strRef>
              <f>'Data'!D1</f>
            </strRef>
          </tx>
          <spPr>
            <a:ln xmlns:a="http://schemas.openxmlformats.org/drawingml/2006/main" w="22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'Data'!$A$2:$A$26</f>
            </numRef>
          </cat>
          <val>
            <numRef>
              <f>'Data'!$D$2:$D$26</f>
            </numRef>
          </val>
          <smooth val="0"/>
        </ser>
        <ser>
          <idx val="3"/>
          <order val="3"/>
          <tx>
            <strRef>
              <f>'Data'!E1</f>
            </strRef>
          </tx>
          <spPr>
            <a:ln xmlns:a="http://schemas.openxmlformats.org/drawingml/2006/main" w="22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'Data'!$A$2:$A$26</f>
            </numRef>
          </cat>
          <val>
            <numRef>
              <f>'Data'!$E$2:$E$26</f>
            </numRef>
          </val>
          <smooth val="0"/>
        </ser>
        <ser>
          <idx val="4"/>
          <order val="4"/>
          <tx>
            <strRef>
              <f>'Data'!F1</f>
            </strRef>
          </tx>
          <spPr>
            <a:ln xmlns:a="http://schemas.openxmlformats.org/drawingml/2006/main" w="22000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'Data'!$A$2:$A$26</f>
            </numRef>
          </cat>
          <val>
            <numRef>
              <f>'Data'!$F$2:$F$26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Millions of arrivals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Arrivals by country — 2019, pre-COVID (millions)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'Data'!B25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'Data'!$A$25</f>
            </numRef>
          </cat>
          <val>
            <numRef>
              <f>'Data'!$C$25:$B$25</f>
            </numRef>
          </val>
        </ser>
        <ser>
          <idx val="1"/>
          <order val="1"/>
          <tx>
            <strRef>
              <f>'Data'!C25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'Data'!$A$25</f>
            </numRef>
          </cat>
          <val>
            <numRef>
              <f>'Data'!$D$25:$C$25</f>
            </numRef>
          </val>
        </ser>
        <ser>
          <idx val="2"/>
          <order val="2"/>
          <tx>
            <strRef>
              <f>'Data'!D25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'Data'!$A$25</f>
            </numRef>
          </cat>
          <val>
            <numRef>
              <f>'Data'!$E$25:$D$25</f>
            </numRef>
          </val>
        </ser>
        <ser>
          <idx val="3"/>
          <order val="3"/>
          <tx>
            <strRef>
              <f>'Data'!E25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'Data'!$A$25</f>
            </numRef>
          </cat>
          <val>
            <numRef>
              <f>'Data'!$F$25:$E$25</f>
            </numRef>
          </val>
        </ser>
        <ser>
          <idx val="4"/>
          <order val="4"/>
          <tx>
            <strRef>
              <f>'Data'!F25</f>
            </strRef>
          </tx>
          <spPr>
            <a:ln xmlns:a="http://schemas.openxmlformats.org/drawingml/2006/main">
              <a:prstDash val="solid"/>
            </a:ln>
          </spPr>
          <cat>
            <numRef>
              <f>'Data'!$A$25</f>
            </numRef>
          </cat>
          <val>
            <numRef>
              <f>'Data'!$G$25:$F$25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9</row>
      <rowOff>0</rowOff>
    </from>
    <ext cx="864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ArrivalsData" displayName="ArrivalsData" ref="A1:G26" headerRowCount="1">
  <autoFilter ref="A1:G26"/>
  <tableColumns count="7">
    <tableColumn id="1" name="Year"/>
    <tableColumn id="2" name="Italy"/>
    <tableColumn id="3" name="France"/>
    <tableColumn id="4" name="Spain"/>
    <tableColumn id="5" name="Germany"/>
    <tableColumn id="6" name="Greece"/>
    <tableColumn id="7" name="EU5 Total"/>
  </tableColumns>
  <tableStyleInfo name="TableStyleMedium9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AA40"/>
    <outlinePr summaryBelow="1" summaryRight="1"/>
    <pageSetUpPr/>
  </sheetPr>
  <dimension ref="A1:G2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Year</t>
        </is>
      </c>
      <c r="B1" s="1" t="inlineStr">
        <is>
          <t>Italy</t>
        </is>
      </c>
      <c r="C1" s="1" t="inlineStr">
        <is>
          <t>France</t>
        </is>
      </c>
      <c r="D1" s="1" t="inlineStr">
        <is>
          <t>Spain</t>
        </is>
      </c>
      <c r="E1" s="1" t="inlineStr">
        <is>
          <t>Germany</t>
        </is>
      </c>
      <c r="F1" s="1" t="inlineStr">
        <is>
          <t>Greece</t>
        </is>
      </c>
      <c r="G1" s="1" t="inlineStr">
        <is>
          <t>EU5 Total</t>
        </is>
      </c>
    </row>
    <row r="2">
      <c r="A2" s="2" t="n">
        <v>1996</v>
      </c>
      <c r="B2" s="3" t="n">
        <v>59.8</v>
      </c>
      <c r="C2" s="3" t="n">
        <v>148.26</v>
      </c>
      <c r="D2" s="3" t="n">
        <v>55.08</v>
      </c>
      <c r="E2" s="3" t="n">
        <v>15.21</v>
      </c>
      <c r="F2" s="3" t="n">
        <v>9.779999999999999</v>
      </c>
      <c r="G2" s="3" t="n">
        <v>288.13</v>
      </c>
    </row>
    <row r="3">
      <c r="A3" s="4" t="n">
        <v>1997</v>
      </c>
      <c r="B3" s="5" t="n">
        <v>58</v>
      </c>
      <c r="C3" s="5" t="n">
        <v>157.55</v>
      </c>
      <c r="D3" s="5" t="n">
        <v>62.41</v>
      </c>
      <c r="E3" s="5" t="n">
        <v>15.84</v>
      </c>
      <c r="F3" s="5" t="n">
        <v>10.59</v>
      </c>
      <c r="G3" s="5" t="n">
        <v>304.39</v>
      </c>
    </row>
    <row r="4">
      <c r="A4" s="2" t="n">
        <v>1998</v>
      </c>
      <c r="B4" s="3" t="n">
        <v>58.5</v>
      </c>
      <c r="C4" s="2" t="n"/>
      <c r="D4" s="3" t="n">
        <v>68.06999999999999</v>
      </c>
      <c r="E4" s="3" t="n">
        <v>16.51</v>
      </c>
      <c r="F4" s="3" t="n">
        <v>11.36</v>
      </c>
      <c r="G4" s="3" t="n">
        <v>154.44</v>
      </c>
    </row>
    <row r="5">
      <c r="A5" s="4" t="n">
        <v>1999</v>
      </c>
      <c r="B5" s="5" t="n">
        <v>59.52</v>
      </c>
      <c r="C5" s="4" t="n"/>
      <c r="D5" s="5" t="n">
        <v>72.04000000000001</v>
      </c>
      <c r="E5" s="5" t="n">
        <v>17.12</v>
      </c>
      <c r="F5" s="5" t="n">
        <v>12.61</v>
      </c>
      <c r="G5" s="5" t="n">
        <v>161.29</v>
      </c>
    </row>
    <row r="6">
      <c r="A6" s="2" t="n">
        <v>2000</v>
      </c>
      <c r="B6" s="3" t="n">
        <v>62.7</v>
      </c>
      <c r="C6" s="2" t="n"/>
      <c r="D6" s="3" t="n">
        <v>74.58</v>
      </c>
      <c r="E6" s="3" t="n">
        <v>18.98</v>
      </c>
      <c r="F6" s="3" t="n">
        <v>13.57</v>
      </c>
      <c r="G6" s="3" t="n">
        <v>169.83</v>
      </c>
    </row>
    <row r="7">
      <c r="A7" s="4" t="n">
        <v>2001</v>
      </c>
      <c r="B7" s="5" t="n">
        <v>60.96</v>
      </c>
      <c r="C7" s="4" t="n"/>
      <c r="D7" s="5" t="n">
        <v>75.56</v>
      </c>
      <c r="E7" s="5" t="n">
        <v>17.86</v>
      </c>
      <c r="F7" s="5" t="n">
        <v>14.68</v>
      </c>
      <c r="G7" s="5" t="n">
        <v>169.06</v>
      </c>
    </row>
    <row r="8">
      <c r="A8" s="2" t="n">
        <v>2002</v>
      </c>
      <c r="B8" s="3" t="n">
        <v>63.56</v>
      </c>
      <c r="C8" s="2" t="n"/>
      <c r="D8" s="3" t="n">
        <v>79.31</v>
      </c>
      <c r="E8" s="3" t="n">
        <v>17.97</v>
      </c>
      <c r="F8" s="3" t="n">
        <v>14.92</v>
      </c>
      <c r="G8" s="3" t="n">
        <v>175.76</v>
      </c>
    </row>
    <row r="9">
      <c r="A9" s="4" t="n">
        <v>2003</v>
      </c>
      <c r="B9" s="5" t="n">
        <v>63.03</v>
      </c>
      <c r="C9" s="4" t="n"/>
      <c r="D9" s="5" t="n">
        <v>82.33</v>
      </c>
      <c r="E9" s="5" t="n">
        <v>18.4</v>
      </c>
      <c r="F9" s="5" t="n">
        <v>14.79</v>
      </c>
      <c r="G9" s="5" t="n">
        <v>178.55</v>
      </c>
    </row>
    <row r="10">
      <c r="A10" s="2" t="n">
        <v>2004</v>
      </c>
      <c r="B10" s="3" t="n">
        <v>58.48</v>
      </c>
      <c r="C10" s="3" t="n">
        <v>190.28</v>
      </c>
      <c r="D10" s="3" t="n">
        <v>85.98</v>
      </c>
      <c r="E10" s="3" t="n">
        <v>20.14</v>
      </c>
      <c r="F10" s="3" t="n">
        <v>14.27</v>
      </c>
      <c r="G10" s="3" t="n">
        <v>369.15</v>
      </c>
    </row>
    <row r="11">
      <c r="A11" s="4" t="n">
        <v>2005</v>
      </c>
      <c r="B11" s="5" t="n">
        <v>59.23</v>
      </c>
      <c r="C11" s="5" t="n">
        <v>185.83</v>
      </c>
      <c r="D11" s="5" t="n">
        <v>92.56</v>
      </c>
      <c r="E11" s="5" t="n">
        <v>21.5</v>
      </c>
      <c r="F11" s="5" t="n">
        <v>15.94</v>
      </c>
      <c r="G11" s="5" t="n">
        <v>375.06</v>
      </c>
    </row>
    <row r="12">
      <c r="A12" s="2" t="n">
        <v>2006</v>
      </c>
      <c r="B12" s="3" t="n">
        <v>66.34999999999999</v>
      </c>
      <c r="C12" s="3" t="n">
        <v>193.88</v>
      </c>
      <c r="D12" s="3" t="n">
        <v>96.15000000000001</v>
      </c>
      <c r="E12" s="3" t="n">
        <v>23.57</v>
      </c>
      <c r="F12" s="3" t="n">
        <v>17.28</v>
      </c>
      <c r="G12" s="3" t="n">
        <v>397.23</v>
      </c>
    </row>
    <row r="13">
      <c r="A13" s="4" t="n">
        <v>2007</v>
      </c>
      <c r="B13" s="5" t="n">
        <v>70.27</v>
      </c>
      <c r="C13" s="5" t="n">
        <v>193.32</v>
      </c>
      <c r="D13" s="5" t="n">
        <v>98.91</v>
      </c>
      <c r="E13" s="5" t="n">
        <v>24.42</v>
      </c>
      <c r="F13" s="4" t="n"/>
      <c r="G13" s="5" t="n">
        <v>386.92</v>
      </c>
    </row>
    <row r="14">
      <c r="A14" s="2" t="n">
        <v>2008</v>
      </c>
      <c r="B14" s="3" t="n">
        <v>70.72</v>
      </c>
      <c r="C14" s="3" t="n">
        <v>193.57</v>
      </c>
      <c r="D14" s="3" t="n">
        <v>97.67</v>
      </c>
      <c r="E14" s="3" t="n">
        <v>24.88</v>
      </c>
      <c r="F14" s="2" t="n"/>
      <c r="G14" s="3" t="n">
        <v>386.84</v>
      </c>
    </row>
    <row r="15">
      <c r="A15" s="4" t="n">
        <v>2009</v>
      </c>
      <c r="B15" s="5" t="n">
        <v>71.69</v>
      </c>
      <c r="C15" s="5" t="n">
        <v>192.37</v>
      </c>
      <c r="D15" s="5" t="n">
        <v>91.90000000000001</v>
      </c>
      <c r="E15" s="5" t="n">
        <v>24.22</v>
      </c>
      <c r="F15" s="4" t="n"/>
      <c r="G15" s="5" t="n">
        <v>380.18</v>
      </c>
    </row>
    <row r="16">
      <c r="A16" s="2" t="n">
        <v>2010</v>
      </c>
      <c r="B16" s="3" t="n">
        <v>73.22</v>
      </c>
      <c r="C16" s="3" t="n">
        <v>189.83</v>
      </c>
      <c r="D16" s="3" t="n">
        <v>93.73999999999999</v>
      </c>
      <c r="E16" s="3" t="n">
        <v>26.88</v>
      </c>
      <c r="F16" s="2" t="n"/>
      <c r="G16" s="3" t="n">
        <v>383.67</v>
      </c>
    </row>
    <row r="17">
      <c r="A17" s="4" t="n">
        <v>2011</v>
      </c>
      <c r="B17" s="5" t="n">
        <v>75.87</v>
      </c>
      <c r="C17" s="5" t="n">
        <v>196.59</v>
      </c>
      <c r="D17" s="5" t="n">
        <v>99.19</v>
      </c>
      <c r="E17" s="5" t="n">
        <v>28.37</v>
      </c>
      <c r="F17" s="4" t="n"/>
      <c r="G17" s="5" t="n">
        <v>400.02</v>
      </c>
    </row>
    <row r="18">
      <c r="A18" s="2" t="n">
        <v>2012</v>
      </c>
      <c r="B18" s="3" t="n">
        <v>76.29000000000001</v>
      </c>
      <c r="C18" s="3" t="n">
        <v>197.52</v>
      </c>
      <c r="D18" s="3" t="n">
        <v>98.13</v>
      </c>
      <c r="E18" s="3" t="n">
        <v>30.41</v>
      </c>
      <c r="F18" s="2" t="n"/>
      <c r="G18" s="3" t="n">
        <v>402.35</v>
      </c>
    </row>
    <row r="19">
      <c r="A19" s="4" t="n">
        <v>2013</v>
      </c>
      <c r="B19" s="5" t="n">
        <v>76.76000000000001</v>
      </c>
      <c r="C19" s="5" t="n">
        <v>204.41</v>
      </c>
      <c r="D19" s="5" t="n">
        <v>103.23</v>
      </c>
      <c r="E19" s="5" t="n">
        <v>31.55</v>
      </c>
      <c r="F19" s="5" t="n">
        <v>20.11</v>
      </c>
      <c r="G19" s="5" t="n">
        <v>436.06</v>
      </c>
    </row>
    <row r="20">
      <c r="A20" s="2" t="n">
        <v>2014</v>
      </c>
      <c r="B20" s="3" t="n">
        <v>77.69</v>
      </c>
      <c r="C20" s="3" t="n">
        <v>206.6</v>
      </c>
      <c r="D20" s="3" t="n">
        <v>107.14</v>
      </c>
      <c r="E20" s="3" t="n">
        <v>33</v>
      </c>
      <c r="F20" s="3" t="n">
        <v>24.27</v>
      </c>
      <c r="G20" s="3" t="n">
        <v>448.7</v>
      </c>
    </row>
    <row r="21">
      <c r="A21" s="4" t="n">
        <v>2015</v>
      </c>
      <c r="B21" s="5" t="n">
        <v>81.06999999999999</v>
      </c>
      <c r="C21" s="5" t="n">
        <v>203.3</v>
      </c>
      <c r="D21" s="5" t="n">
        <v>109.83</v>
      </c>
      <c r="E21" s="5" t="n">
        <v>34.97</v>
      </c>
      <c r="F21" s="5" t="n">
        <v>26.11</v>
      </c>
      <c r="G21" s="5" t="n">
        <v>455.28</v>
      </c>
    </row>
    <row r="22">
      <c r="A22" s="2" t="n">
        <v>2016</v>
      </c>
      <c r="B22" s="3" t="n">
        <v>84.92</v>
      </c>
      <c r="C22" s="3" t="n">
        <v>203.04</v>
      </c>
      <c r="D22" s="3" t="n">
        <v>115.56</v>
      </c>
      <c r="E22" s="3" t="n">
        <v>35.55</v>
      </c>
      <c r="F22" s="3" t="n">
        <v>28.07</v>
      </c>
      <c r="G22" s="3" t="n">
        <v>467.14</v>
      </c>
    </row>
    <row r="23">
      <c r="A23" s="4" t="n">
        <v>2017</v>
      </c>
      <c r="B23" s="5" t="n">
        <v>89.93000000000001</v>
      </c>
      <c r="C23" s="5" t="n">
        <v>207.27</v>
      </c>
      <c r="D23" s="5" t="n">
        <v>121.72</v>
      </c>
      <c r="E23" s="5" t="n">
        <v>37.45</v>
      </c>
      <c r="F23" s="5" t="n">
        <v>30.16</v>
      </c>
      <c r="G23" s="5" t="n">
        <v>486.53</v>
      </c>
    </row>
    <row r="24">
      <c r="A24" s="2" t="n">
        <v>2018</v>
      </c>
      <c r="B24" s="3" t="n">
        <v>93.23</v>
      </c>
      <c r="C24" s="3" t="n">
        <v>212</v>
      </c>
      <c r="D24" s="3" t="n">
        <v>124.46</v>
      </c>
      <c r="E24" s="3" t="n">
        <v>38.88</v>
      </c>
      <c r="F24" s="3" t="n">
        <v>33.07</v>
      </c>
      <c r="G24" s="3" t="n">
        <v>501.64</v>
      </c>
    </row>
    <row r="25">
      <c r="A25" s="4" t="n">
        <v>2019</v>
      </c>
      <c r="B25" s="5" t="n">
        <v>95.40000000000001</v>
      </c>
      <c r="C25" s="5" t="n">
        <v>217.88</v>
      </c>
      <c r="D25" s="5" t="n">
        <v>126.17</v>
      </c>
      <c r="E25" s="5" t="n">
        <v>39.56</v>
      </c>
      <c r="F25" s="5" t="n">
        <v>34.01</v>
      </c>
      <c r="G25" s="5" t="n">
        <v>513.02</v>
      </c>
    </row>
    <row r="26">
      <c r="A26" s="2" t="n">
        <v>2020</v>
      </c>
      <c r="B26" s="3" t="n">
        <v>38.42</v>
      </c>
      <c r="C26" s="3" t="n">
        <v>117.11</v>
      </c>
      <c r="D26" s="3" t="n">
        <v>36.41</v>
      </c>
      <c r="E26" s="3" t="n">
        <v>12.45</v>
      </c>
      <c r="F26" s="3" t="n">
        <v>7.41</v>
      </c>
      <c r="G26" s="3" t="n">
        <v>211.8</v>
      </c>
    </row>
    <row r="28">
      <c r="A28" s="6" t="inlineStr">
        <is>
          <t>Source: World Bank Open Data, indicator ST.INT.ARVL (international tourism, number of arrivals), millions. Blank cells = years not reported by the World Bank for that country (France 1998-2003, Greece 2007-2012). WB figures follow national reporting and may include same-day visitors, so levels differ from UNWTO tourist-only counts.</t>
        </is>
      </c>
    </row>
    <row r="29"/>
  </sheetData>
  <mergeCells count="1">
    <mergeCell ref="A28:G2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9C40FF"/>
    <outlinePr summaryBelow="1" summaryRight="1"/>
    <pageSetUpPr/>
  </sheetPr>
  <dimension ref="B2:N7"/>
  <sheetViews>
    <sheetView showGridLines="0" workbookViewId="0">
      <selection activeCell="A1" sqref="A1"/>
    </sheetView>
  </sheetViews>
  <sheetFormatPr baseColWidth="8" defaultRowHeight="15"/>
  <sheetData>
    <row r="2">
      <c r="B2" s="7" t="inlineStr">
        <is>
          <t>EU Tourism Dashboard</t>
        </is>
      </c>
      <c r="N2" s="8" t="inlineStr">
        <is>
          <t>COVID shock (2019 → 2020)</t>
        </is>
      </c>
    </row>
    <row r="3">
      <c r="B3" s="9" t="inlineStr">
        <is>
          <t>International tourist arrivals, millions of people · World Bank ST.INT.ARVL · 1996–2020 · by Mahesh Pentu</t>
        </is>
      </c>
      <c r="N3" s="10" t="inlineStr">
        <is>
          <t>Italy: -59.7%</t>
        </is>
      </c>
    </row>
    <row r="4">
      <c r="N4" s="10" t="inlineStr">
        <is>
          <t>Spain: -71.1%</t>
        </is>
      </c>
    </row>
    <row r="5">
      <c r="B5" s="11" t="inlineStr">
        <is>
          <t>Latest year</t>
        </is>
      </c>
      <c r="E5" s="11" t="inlineStr">
        <is>
          <t>Italy arrivals 2020</t>
        </is>
      </c>
      <c r="H5" s="11" t="inlineStr">
        <is>
          <t>Italy pre-COVID peak</t>
        </is>
      </c>
      <c r="K5" s="11" t="inlineStr">
        <is>
          <t>Italy CAGR 1996-2019</t>
        </is>
      </c>
      <c r="N5" s="11" t="inlineStr">
        <is>
          <t>Italy share of EU5 (2019)</t>
        </is>
      </c>
    </row>
    <row r="6">
      <c r="B6" s="12">
        <f>MAX(Data!A2:A26)</f>
        <v/>
      </c>
      <c r="E6" s="13">
        <f>INDEX(Data!B2:B26,MATCH(MAX(Data!A2:A26),Data!A2:A26,0))</f>
        <v/>
      </c>
      <c r="H6" s="13">
        <f>MAX(Data!B2:B26)</f>
        <v/>
      </c>
      <c r="K6" s="14">
        <f>(Data!B25/Data!B2)^(1/(Data!A25-Data!A2))-1</f>
        <v/>
      </c>
      <c r="N6" s="14">
        <f>Data!B25/Data!G25</f>
        <v/>
      </c>
    </row>
    <row r="7">
      <c r="E7" s="9" t="inlineStr">
        <is>
          <t>million</t>
        </is>
      </c>
      <c r="H7" s="9" t="inlineStr">
        <is>
          <t>million</t>
        </is>
      </c>
      <c r="K7" s="9" t="inlineStr">
        <is>
          <t>per year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FAA40"/>
    <outlinePr summaryBelow="1" summaryRight="1"/>
    <pageSetUpPr/>
  </sheetPr>
  <dimension ref="B1:H19"/>
  <sheetViews>
    <sheetView showGridLines="0" workbookViewId="0">
      <selection activeCell="A1" sqref="A1"/>
    </sheetView>
  </sheetViews>
  <sheetFormatPr baseColWidth="8" defaultRowHeight="15"/>
  <cols>
    <col width="1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" customWidth="1" min="9" max="9"/>
  </cols>
  <sheetData>
    <row r="1">
      <c r="B1" s="7" t="inlineStr">
        <is>
          <t>Key insights</t>
        </is>
      </c>
    </row>
    <row r="3">
      <c r="B3" s="8" t="inlineStr">
        <is>
          <t>1. The Mediterranean is Europe's tourism engine</t>
        </is>
      </c>
    </row>
    <row r="4" ht="40" customHeight="1">
      <c r="B4" s="15" t="inlineStr">
        <is>
          <t>Pre-COVID (2019) the five countries welcomed a combined 513.0M arrivals — France 217.9M, Spain 126.2M, Italy 95.4M, Germany 39.6M, Greece 34.0M. Levels follow World Bank national reporting (may include same-day visitors) and are ~1.3-1.5x UNWTO tourist-only counts.</t>
        </is>
      </c>
    </row>
    <row r="6">
      <c r="B6" s="8" t="inlineStr">
        <is>
          <t>2. Italy: high volume, modest long-run growth</t>
        </is>
      </c>
    </row>
    <row r="7" ht="40" customHeight="1">
      <c r="B7" s="15" t="inlineStr">
        <is>
          <t>Italy grew from 59.8M (1996) to a pre-COVID peak of 95.4M (2019), a CAGR of +2.1% over 1996-2019 — steady, mature growth rather than the steeper expansion seen in Spain and Greece.</t>
        </is>
      </c>
    </row>
    <row r="9">
      <c r="B9" s="8" t="inlineStr">
        <is>
          <t>3. COVID-19: a shock of ~60-70% in one year</t>
        </is>
      </c>
    </row>
    <row r="10" ht="40" customHeight="1">
      <c r="B10" s="15" t="inlineStr">
        <is>
          <t>Between 2019 and 2020 arrivals fell -59.7% in Italy (95.4M -&gt; 38.4M) and -71.1% in Spain. The speed and scale of the collapse is a textbook example of tourism's exposure to external shocks — and why destinations need data-driven recovery planning.</t>
        </is>
      </c>
    </row>
    <row r="12">
      <c r="B12" s="8" t="inlineStr">
        <is>
          <t>4. Italy holds ~20% of the EU5 market</t>
        </is>
      </c>
    </row>
    <row r="13" ht="40" customHeight="1">
      <c r="B13" s="15" t="inlineStr">
        <is>
          <t>Italy's share of the five-country total in 2019 was 19% (95.4M of 513.0M). Growth levers visible in the data: seasonality smoothing, secondary destinations and business travel — all addressable with data products.</t>
        </is>
      </c>
    </row>
    <row r="15">
      <c r="B15" s="8" t="inlineStr">
        <is>
          <t>5. Data caveats that matter</t>
        </is>
      </c>
    </row>
    <row r="16" ht="40" customHeight="1">
      <c r="B16" s="15" t="inlineStr">
        <is>
          <t>World Bank ST.INT.ARVL is based on national reporting: definitions differ across countries (same-day visitors may be included) and France 1998-2003 / Greece 2007-2012 are not reported. This dashboard shows raw reported values with gaps left blank — no imputation, so the picture is honest. For comparability across countries, always cite the indicator definition, not just the number.</t>
        </is>
      </c>
    </row>
    <row r="18">
      <c r="B18" s="8" t="inlineStr">
        <is>
          <t>Source &amp; method</t>
        </is>
      </c>
    </row>
    <row r="19" ht="40" customHeight="1">
      <c r="B19" s="15" t="inlineStr">
        <is>
          <t>World Bank Open Data, ST.INT.ARVL, 1996-2020, millions of arrivals. Dashboard KPIs and charts are live formulas on the Data sheet — refresh the table and everything updates. Built with Python + openpyxl; full code in this repository.</t>
        </is>
      </c>
    </row>
  </sheetData>
  <mergeCells count="6">
    <mergeCell ref="B13:H13"/>
    <mergeCell ref="B4:H4"/>
    <mergeCell ref="B16:H16"/>
    <mergeCell ref="B10:H10"/>
    <mergeCell ref="B7:H7"/>
    <mergeCell ref="B19:H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2026-08-11T12:45:17Z</dcterms:created>
  <dcterms:modified xmlns:dcterms="http://purl.org/dc/terms/" xmlns:xsi="http://www.w3.org/2001/XMLSchema-instance" xsi:type="dcterms:W3CDTF">2026-08-11T12:45:17Z</dcterms:modified>
</cp:coreProperties>
</file>